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검증요약" sheetId="1" state="visible" r:id="rId1"/>
    <sheet name="BS" sheetId="2" state="visible" r:id="rId2"/>
    <sheet name="PL" sheetId="3" state="visible" r:id="rId3"/>
    <sheet name="CE" sheetId="4" state="visible" r:id="rId4"/>
    <sheet name="CF" sheetId="5" state="visible" r:id="rId5"/>
    <sheet name="주석4" sheetId="6" state="visible" r:id="rId6"/>
    <sheet name="주석5" sheetId="7" state="visible" r:id="rId7"/>
    <sheet name="주석6" sheetId="8" state="visible" r:id="rId8"/>
    <sheet name="주석8" sheetId="9" state="visible" r:id="rId9"/>
    <sheet name="주석9" sheetId="10" state="visible" r:id="rId10"/>
    <sheet name="주석10" sheetId="11" state="visible" r:id="rId11"/>
    <sheet name="주석13" sheetId="12" state="visible" r:id="rId12"/>
    <sheet name="주석16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;(#,##0);&quot;-&quot;"/>
  </numFmts>
  <fonts count="10">
    <font>
      <name val="Calibri"/>
      <family val="2"/>
      <color theme="1"/>
      <sz val="11"/>
      <scheme val="minor"/>
    </font>
    <font>
      <name val="맑은 고딕"/>
      <b val="1"/>
      <sz val="14"/>
    </font>
    <font>
      <name val="맑은 고딕"/>
      <color rgb="006B7280"/>
      <sz val="9"/>
    </font>
    <font>
      <name val="맑은 고딕"/>
      <b val="1"/>
      <color rgb="00FFFFFF"/>
      <sz val="9"/>
    </font>
    <font>
      <name val="맑은 고딕"/>
      <sz val="10"/>
    </font>
    <font>
      <name val="맑은 고딕"/>
      <b val="1"/>
      <sz val="10"/>
    </font>
    <font>
      <name val="맑은 고딕"/>
      <b val="1"/>
      <sz val="9"/>
    </font>
    <font>
      <name val="맑은 고딕"/>
      <b val="1"/>
      <color rgb="001F4E44"/>
      <sz val="11"/>
    </font>
    <font>
      <name val="맑은 고딕"/>
      <color rgb="00007000"/>
      <sz val="9.5"/>
    </font>
    <font>
      <name val="맑은 고딕"/>
      <b val="1"/>
      <sz val="11"/>
    </font>
  </fonts>
  <fills count="3">
    <fill>
      <patternFill/>
    </fill>
    <fill>
      <patternFill patternType="gray125"/>
    </fill>
    <fill>
      <patternFill patternType="solid">
        <fgColor rgb="001F4E44"/>
      </patternFill>
    </fill>
  </fills>
  <borders count="2">
    <border>
      <left/>
      <right/>
      <top/>
      <bottom/>
      <diagonal/>
    </border>
    <border>
      <left style="thin">
        <color rgb="00C9CCC6"/>
      </left>
      <right style="thin">
        <color rgb="00C9CCC6"/>
      </right>
      <top style="thin">
        <color rgb="00C9CCC6"/>
      </top>
      <bottom style="thin">
        <color rgb="00C9CCC6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9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7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pivotButton="0" quotePrefix="0" xfId="0"/>
    <xf numFmtId="164" fontId="8" fillId="0" borderId="1" pivotButton="0" quotePrefix="0" xfId="0"/>
    <xf numFmtId="164" fontId="4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164" fontId="5" fillId="0" borderId="0" pivotButton="0" quotePrefix="0" xfId="0"/>
    <xf numFmtId="0" fontId="6" fillId="0" borderId="1" applyAlignment="1" pivotButton="0" quotePrefix="0" xfId="0">
      <alignment horizontal="center" vertical="center"/>
    </xf>
    <xf numFmtId="164" fontId="4" fillId="0" borderId="0" pivotButton="0" quotePrefix="0" xfId="0"/>
    <xf numFmtId="0" fontId="6" fillId="0" borderId="0" pivotButton="0" quotePrefix="0" xfId="0"/>
    <xf numFmtId="0" fontId="3" fillId="2" borderId="0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name val="맑은 고딕"/>
        <b val="1"/>
        <color rgb="00B3261E"/>
        <sz val="9"/>
      </font>
      <fill>
        <patternFill patternType="solid">
          <fgColor rgb="00F8CBAD"/>
        </patternFill>
      </fill>
    </dxf>
    <dxf>
      <font>
        <name val="맑은 고딕"/>
        <b val="1"/>
        <color rgb="001B7A4E"/>
        <sz val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styles" Target="styles.xml" Id="rId14" /><Relationship Type="http://schemas.openxmlformats.org/officeDocument/2006/relationships/theme" Target="theme/theme1.xml" Id="rId1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33"/>
  <sheetViews>
    <sheetView showGridLines="0" workbookViewId="0">
      <selection activeCell="A1" sqref="A1"/>
    </sheetView>
  </sheetViews>
  <sheetFormatPr baseColWidth="8" defaultRowHeight="15"/>
  <cols>
    <col width="5" customWidth="1" min="2" max="2"/>
    <col width="11" customWidth="1" min="3" max="3"/>
    <col width="52" customWidth="1" min="4" max="4"/>
    <col width="17" customWidth="1" min="5" max="5"/>
    <col width="17" customWidth="1" min="6" max="6"/>
    <col width="13" customWidth="1" min="7" max="7"/>
    <col width="9" customWidth="1" min="8" max="8"/>
  </cols>
  <sheetData>
    <row r="2">
      <c r="B2" s="1" t="inlineStr">
        <is>
          <t>DSD 재무제표 검증요약</t>
        </is>
      </c>
      <c r="H2" s="2">
        <f>IF(COUNTIF(H7:H31,FALSE)=0,"이상 없음","불일치 "&amp;COUNTIF(H7:H31,FALSE)&amp;"건")</f>
        <v/>
      </c>
    </row>
    <row r="3">
      <c r="B3" s="3" t="inlineStr">
        <is>
          <t>원본: 풋팅데모 · 모든 검증값은 실수식(F2 로 추적 가능) · 각 재무제표 시트 우측에 합계검증 70건 별도 표시</t>
        </is>
      </c>
    </row>
    <row r="5">
      <c r="B5" s="4" t="inlineStr">
        <is>
          <t>1. 재무제표 간 연계검증</t>
        </is>
      </c>
    </row>
    <row r="6">
      <c r="B6" s="5" t="inlineStr">
        <is>
          <t>No</t>
        </is>
      </c>
      <c r="C6" s="5" t="inlineStr">
        <is>
          <t>구분</t>
        </is>
      </c>
      <c r="D6" s="5" t="inlineStr">
        <is>
          <t>검증내용</t>
        </is>
      </c>
      <c r="E6" s="5" t="inlineStr">
        <is>
          <t>좌변</t>
        </is>
      </c>
      <c r="F6" s="5" t="inlineStr">
        <is>
          <t>우변</t>
        </is>
      </c>
      <c r="G6" s="5" t="inlineStr">
        <is>
          <t>차이</t>
        </is>
      </c>
      <c r="H6" s="5" t="inlineStr">
        <is>
          <t>결과</t>
        </is>
      </c>
    </row>
    <row r="7">
      <c r="B7" s="6" t="n">
        <v>1</v>
      </c>
      <c r="C7" s="7" t="inlineStr">
        <is>
          <t>BS</t>
        </is>
      </c>
      <c r="D7" s="7" t="inlineStr">
        <is>
          <t>자산총계 = 부채와자본총계 (제 5(당) 기)</t>
        </is>
      </c>
      <c r="E7" s="8">
        <f>BS!B21</f>
        <v/>
      </c>
      <c r="F7" s="8">
        <f>BS!B43</f>
        <v/>
      </c>
      <c r="G7" s="9">
        <f>E7-F7</f>
        <v/>
      </c>
      <c r="H7" s="6">
        <f>E7=F7</f>
        <v/>
      </c>
    </row>
    <row r="8">
      <c r="B8" s="6" t="n">
        <v>2</v>
      </c>
      <c r="C8" s="7" t="inlineStr">
        <is>
          <t>BS</t>
        </is>
      </c>
      <c r="D8" s="7" t="inlineStr">
        <is>
          <t>자산총계 = 부채와자본총계 (제 4(전) 기)</t>
        </is>
      </c>
      <c r="E8" s="8">
        <f>BS!C21</f>
        <v/>
      </c>
      <c r="F8" s="8">
        <f>BS!C43</f>
        <v/>
      </c>
      <c r="G8" s="9">
        <f>E8-F8</f>
        <v/>
      </c>
      <c r="H8" s="6">
        <f>E8=F8</f>
        <v/>
      </c>
    </row>
    <row r="9">
      <c r="B9" s="6" t="n">
        <v>3</v>
      </c>
      <c r="C9" s="7" t="inlineStr">
        <is>
          <t>BS↔CF</t>
        </is>
      </c>
      <c r="D9" s="7" t="inlineStr">
        <is>
          <t>현금흐름표 기말현금(당기) = 재무상태표 현금및현금성자산(당기말)</t>
        </is>
      </c>
      <c r="E9" s="8">
        <f>CF!B19</f>
        <v/>
      </c>
      <c r="F9" s="8">
        <f>BS!B8</f>
        <v/>
      </c>
      <c r="G9" s="9">
        <f>E9-F9</f>
        <v/>
      </c>
      <c r="H9" s="6">
        <f>E9=F9</f>
        <v/>
      </c>
    </row>
    <row r="10">
      <c r="B10" s="6" t="n">
        <v>4</v>
      </c>
      <c r="C10" s="7" t="inlineStr">
        <is>
          <t>BS↔CF</t>
        </is>
      </c>
      <c r="D10" s="7" t="inlineStr">
        <is>
          <t>현금흐름표 기초현금(당기) = 재무상태표 현금및현금성자산(전기말)</t>
        </is>
      </c>
      <c r="E10" s="8">
        <f>CF!B18</f>
        <v/>
      </c>
      <c r="F10" s="8">
        <f>BS!C8</f>
        <v/>
      </c>
      <c r="G10" s="9">
        <f>E10-F10</f>
        <v/>
      </c>
      <c r="H10" s="6">
        <f>E10=F10</f>
        <v/>
      </c>
    </row>
    <row r="11">
      <c r="B11" s="6" t="n">
        <v>5</v>
      </c>
      <c r="C11" s="7" t="inlineStr">
        <is>
          <t>CF</t>
        </is>
      </c>
      <c r="D11" s="7" t="inlineStr">
        <is>
          <t>기말현금(전기) = 기초현금(당기) — 기간 연속성</t>
        </is>
      </c>
      <c r="E11" s="8">
        <f>CF!C19</f>
        <v/>
      </c>
      <c r="F11" s="8">
        <f>CF!B18</f>
        <v/>
      </c>
      <c r="G11" s="9">
        <f>E11-F11</f>
        <v/>
      </c>
      <c r="H11" s="6">
        <f>E11=F11</f>
        <v/>
      </c>
    </row>
    <row r="12">
      <c r="B12" s="6" t="n">
        <v>6</v>
      </c>
      <c r="C12" s="7" t="inlineStr">
        <is>
          <t>PL↔CE</t>
        </is>
      </c>
      <c r="D12" s="7" t="inlineStr">
        <is>
          <t>당기순이익(당기) : 손익계산서 = 자본변동표</t>
        </is>
      </c>
      <c r="E12" s="8">
        <f>PL!B29</f>
        <v/>
      </c>
      <c r="F12" s="8">
        <f>CE!E9</f>
        <v/>
      </c>
      <c r="G12" s="9">
        <f>E12-F12</f>
        <v/>
      </c>
      <c r="H12" s="6">
        <f>E12=F12</f>
        <v/>
      </c>
    </row>
    <row r="13">
      <c r="B13" s="6" t="n">
        <v>7</v>
      </c>
      <c r="C13" s="7" t="inlineStr">
        <is>
          <t>PL↔CE</t>
        </is>
      </c>
      <c r="D13" s="7" t="inlineStr">
        <is>
          <t>당기순이익(전기) : 손익계산서 = 자본변동표</t>
        </is>
      </c>
      <c r="E13" s="8">
        <f>PL!C29</f>
        <v/>
      </c>
      <c r="F13" s="8">
        <f>CE!E6</f>
        <v/>
      </c>
      <c r="G13" s="9">
        <f>E13-F13</f>
        <v/>
      </c>
      <c r="H13" s="6">
        <f>E13=F13</f>
        <v/>
      </c>
    </row>
    <row r="14">
      <c r="B14" s="6" t="n">
        <v>8</v>
      </c>
      <c r="C14" s="7" t="inlineStr">
        <is>
          <t>BS↔CE</t>
        </is>
      </c>
      <c r="D14" s="7" t="inlineStr">
        <is>
          <t>자본총계(당기말) : 자본변동표 = 재무상태표</t>
        </is>
      </c>
      <c r="E14" s="8">
        <f>CE!E12</f>
        <v/>
      </c>
      <c r="F14" s="8">
        <f>BS!B42</f>
        <v/>
      </c>
      <c r="G14" s="9">
        <f>E14-F14</f>
        <v/>
      </c>
      <c r="H14" s="6">
        <f>E14=F14</f>
        <v/>
      </c>
    </row>
    <row r="16">
      <c r="B16" s="4" t="inlineStr">
        <is>
          <t>2. 재무제표 ↔ 주석 대사  (단위 환산 후 대조, 허용오차 ±단위, 절대값 기준)</t>
        </is>
      </c>
    </row>
    <row r="17">
      <c r="B17" s="5" t="inlineStr">
        <is>
          <t>No</t>
        </is>
      </c>
      <c r="C17" s="5" t="inlineStr">
        <is>
          <t>구분</t>
        </is>
      </c>
      <c r="D17" s="5" t="inlineStr">
        <is>
          <t>검증내용</t>
        </is>
      </c>
      <c r="E17" s="5" t="inlineStr">
        <is>
          <t>좌변</t>
        </is>
      </c>
      <c r="F17" s="5" t="inlineStr">
        <is>
          <t>우변</t>
        </is>
      </c>
      <c r="G17" s="5" t="inlineStr">
        <is>
          <t>차이</t>
        </is>
      </c>
      <c r="H17" s="5" t="inlineStr">
        <is>
          <t>결과</t>
        </is>
      </c>
    </row>
    <row r="18">
      <c r="B18" s="6" t="n">
        <v>9</v>
      </c>
      <c r="C18" s="7" t="inlineStr">
        <is>
          <t>주석4</t>
        </is>
      </c>
      <c r="D18" s="7" t="inlineStr">
        <is>
          <t>현금및현금성자산 (당기) = 주석4 현금및현금성자산</t>
        </is>
      </c>
      <c r="E18" s="8">
        <f>BS!B8</f>
        <v/>
      </c>
      <c r="F18" s="8">
        <f>주석4!B4*1000</f>
        <v/>
      </c>
      <c r="G18" s="9">
        <f>E18-F18</f>
        <v/>
      </c>
      <c r="H18" s="6">
        <f>ABS(ABS(E18)-ABS(F18))&lt;=5000</f>
        <v/>
      </c>
    </row>
    <row r="19">
      <c r="B19" s="6" t="n">
        <v>10</v>
      </c>
      <c r="C19" s="7" t="inlineStr">
        <is>
          <t>주석5</t>
        </is>
      </c>
      <c r="D19" s="7" t="inlineStr">
        <is>
          <t>단기매매증권 (당기) = 주석5 단기매매증권</t>
        </is>
      </c>
      <c r="E19" s="8">
        <f>BS!B9</f>
        <v/>
      </c>
      <c r="F19" s="8">
        <f>주석5!B4</f>
        <v/>
      </c>
      <c r="G19" s="9">
        <f>E19-F19</f>
        <v/>
      </c>
      <c r="H19" s="6">
        <f>ABS(ABS(E19)-ABS(F19))&lt;=5</f>
        <v/>
      </c>
    </row>
    <row r="20">
      <c r="B20" s="6" t="n">
        <v>11</v>
      </c>
      <c r="C20" s="7" t="inlineStr">
        <is>
          <t>주석6,16</t>
        </is>
      </c>
      <c r="D20" s="7" t="inlineStr">
        <is>
          <t>단기대여금 (당기) = 주석6,16 대여금 및 수취채권</t>
        </is>
      </c>
      <c r="E20" s="8">
        <f>BS!B10</f>
        <v/>
      </c>
      <c r="F20" s="8">
        <f>주석6!B4</f>
        <v/>
      </c>
      <c r="G20" s="9">
        <f>E20-F20</f>
        <v/>
      </c>
      <c r="H20" s="6">
        <f>ABS(ABS(E20)-ABS(F20))&lt;=5</f>
        <v/>
      </c>
    </row>
    <row r="21">
      <c r="B21" s="6" t="n">
        <v>12</v>
      </c>
      <c r="C21" s="7" t="inlineStr">
        <is>
          <t>주석6,16</t>
        </is>
      </c>
      <c r="D21" s="7" t="inlineStr">
        <is>
          <t>대손충당금 (당기) = 주석6,16 대여금 및 수취채권</t>
        </is>
      </c>
      <c r="E21" s="8">
        <f>BS!B11</f>
        <v/>
      </c>
      <c r="F21" s="8">
        <f>주석6!B4</f>
        <v/>
      </c>
      <c r="G21" s="9">
        <f>E21-F21</f>
        <v/>
      </c>
      <c r="H21" s="6">
        <f>ABS(ABS(E21)-ABS(F21))&lt;=5</f>
        <v/>
      </c>
    </row>
    <row r="22">
      <c r="B22" s="6" t="n">
        <v>13</v>
      </c>
      <c r="C22" s="7" t="inlineStr">
        <is>
          <t>주석6</t>
        </is>
      </c>
      <c r="D22" s="7" t="inlineStr">
        <is>
          <t>임차보증금 (당기) = 주석6 대여금 및 수취채권</t>
        </is>
      </c>
      <c r="E22" s="8">
        <f>BS!B20</f>
        <v/>
      </c>
      <c r="F22" s="8">
        <f>주석6!B6</f>
        <v/>
      </c>
      <c r="G22" s="9">
        <f>E22-F22</f>
        <v/>
      </c>
      <c r="H22" s="6">
        <f>ABS(ABS(E22)-ABS(F22))&lt;=5</f>
        <v/>
      </c>
    </row>
    <row r="23">
      <c r="B23" s="6" t="n">
        <v>14</v>
      </c>
      <c r="C23" s="7" t="inlineStr">
        <is>
          <t>주석8,16</t>
        </is>
      </c>
      <c r="D23" s="7" t="inlineStr">
        <is>
          <t>단기차입금 (당기) = 주석8,16 차입금</t>
        </is>
      </c>
      <c r="E23" s="8">
        <f>BS!B27</f>
        <v/>
      </c>
      <c r="F23" s="8">
        <f>주석8!B4</f>
        <v/>
      </c>
      <c r="G23" s="9">
        <f>E23-F23</f>
        <v/>
      </c>
      <c r="H23" s="6">
        <f>ABS(ABS(E23)-ABS(F23))&lt;=5</f>
        <v/>
      </c>
    </row>
    <row r="24">
      <c r="B24" s="6" t="n">
        <v>15</v>
      </c>
      <c r="C24" s="7" t="inlineStr">
        <is>
          <t>주석9</t>
        </is>
      </c>
      <c r="D24" s="7" t="inlineStr">
        <is>
          <t>전환사채 (당기) = 주석9 전환사채</t>
        </is>
      </c>
      <c r="E24" s="8">
        <f>BS!B30</f>
        <v/>
      </c>
      <c r="F24" s="8">
        <f>주석9!B4</f>
        <v/>
      </c>
      <c r="G24" s="9">
        <f>E24-F24</f>
        <v/>
      </c>
      <c r="H24" s="6">
        <f>ABS(ABS(E24)-ABS(F24))&lt;=5</f>
        <v/>
      </c>
    </row>
    <row r="25">
      <c r="B25" s="6" t="n">
        <v>16</v>
      </c>
      <c r="C25" s="7" t="inlineStr">
        <is>
          <t>주석9</t>
        </is>
      </c>
      <c r="D25" s="7" t="inlineStr">
        <is>
          <t>상환할증금 (당기) = 주석9 전환사채</t>
        </is>
      </c>
      <c r="E25" s="8">
        <f>BS!B31</f>
        <v/>
      </c>
      <c r="F25" s="8">
        <f>주석9!B5</f>
        <v/>
      </c>
      <c r="G25" s="9">
        <f>E25-F25</f>
        <v/>
      </c>
      <c r="H25" s="6">
        <f>ABS(ABS(E25)-ABS(F25))&lt;=5</f>
        <v/>
      </c>
    </row>
    <row r="26">
      <c r="B26" s="6" t="n">
        <v>17</v>
      </c>
      <c r="C26" s="7" t="inlineStr">
        <is>
          <t>주석9</t>
        </is>
      </c>
      <c r="D26" s="7" t="inlineStr">
        <is>
          <t>전환권조정 (당기) = 주석9 전환사채</t>
        </is>
      </c>
      <c r="E26" s="8">
        <f>BS!B32</f>
        <v/>
      </c>
      <c r="F26" s="8">
        <f>주석9!B6</f>
        <v/>
      </c>
      <c r="G26" s="9">
        <f>E26-F26</f>
        <v/>
      </c>
      <c r="H26" s="6">
        <f>ABS(ABS(E26)-ABS(F26))&lt;=5</f>
        <v/>
      </c>
    </row>
    <row r="27">
      <c r="B27" s="6" t="n">
        <v>18</v>
      </c>
      <c r="C27" s="7" t="inlineStr">
        <is>
          <t>주석10</t>
        </is>
      </c>
      <c r="D27" s="7" t="inlineStr">
        <is>
          <t>자    본    금 (당기) = 주석10 자본금</t>
        </is>
      </c>
      <c r="E27" s="8">
        <f>BS!B35</f>
        <v/>
      </c>
      <c r="F27" s="8">
        <f>주석10!B4</f>
        <v/>
      </c>
      <c r="G27" s="9">
        <f>E27-F27</f>
        <v/>
      </c>
      <c r="H27" s="6">
        <f>ABS(ABS(E27)-ABS(F27))&lt;=5</f>
        <v/>
      </c>
    </row>
    <row r="28">
      <c r="B28" s="6" t="n">
        <v>19</v>
      </c>
      <c r="C28" s="7" t="inlineStr">
        <is>
          <t>주석9</t>
        </is>
      </c>
      <c r="D28" s="7" t="inlineStr">
        <is>
          <t>전환권대가 (당기) = 주석9 전환사채</t>
        </is>
      </c>
      <c r="E28" s="8">
        <f>BS!B39</f>
        <v/>
      </c>
      <c r="F28" s="8">
        <f>주석9!B7</f>
        <v/>
      </c>
      <c r="G28" s="9">
        <f>E28-F28</f>
        <v/>
      </c>
      <c r="H28" s="6">
        <f>ABS(ABS(E28)-ABS(F28))&lt;=5</f>
        <v/>
      </c>
    </row>
    <row r="29">
      <c r="B29" s="6" t="n">
        <v>20</v>
      </c>
      <c r="C29" s="7" t="inlineStr">
        <is>
          <t>주석13</t>
        </is>
      </c>
      <c r="D29" s="7" t="inlineStr">
        <is>
          <t>판매비와관리비 (당기) = 주석13 판매비와관리비</t>
        </is>
      </c>
      <c r="E29" s="8">
        <f>PL!B8</f>
        <v/>
      </c>
      <c r="F29" s="8">
        <f>주석13!B8*1000</f>
        <v/>
      </c>
      <c r="G29" s="9">
        <f>E29-F29</f>
        <v/>
      </c>
      <c r="H29" s="6">
        <f>ABS(ABS(E29)-ABS(F29))&lt;=5000</f>
        <v/>
      </c>
    </row>
    <row r="30">
      <c r="B30" s="6" t="n">
        <v>21</v>
      </c>
      <c r="C30" s="7" t="inlineStr">
        <is>
          <t>주석13</t>
        </is>
      </c>
      <c r="D30" s="7" t="inlineStr">
        <is>
          <t>세금과공과금 (당기) = 주석13 판매비와관리비</t>
        </is>
      </c>
      <c r="E30" s="8">
        <f>PL!B10</f>
        <v/>
      </c>
      <c r="F30" s="8">
        <f>주석13!B4*1000</f>
        <v/>
      </c>
      <c r="G30" s="9">
        <f>E30-F30</f>
        <v/>
      </c>
      <c r="H30" s="6">
        <f>ABS(ABS(E30)-ABS(F30))&lt;=5000</f>
        <v/>
      </c>
    </row>
    <row r="31">
      <c r="B31" s="6" t="n">
        <v>22</v>
      </c>
      <c r="C31" s="7" t="inlineStr">
        <is>
          <t>주석13</t>
        </is>
      </c>
      <c r="D31" s="7" t="inlineStr">
        <is>
          <t>임차료 (당기) = 주석13 판매비와관리비</t>
        </is>
      </c>
      <c r="E31" s="8">
        <f>PL!B11</f>
        <v/>
      </c>
      <c r="F31" s="8">
        <f>주석13!B5*1000</f>
        <v/>
      </c>
      <c r="G31" s="9">
        <f>E31-F31</f>
        <v/>
      </c>
      <c r="H31" s="6">
        <f>ABS(ABS(E31)-ABS(F31))&lt;=5000</f>
        <v/>
      </c>
    </row>
    <row r="33">
      <c r="B33" s="3" t="inlineStr">
        <is>
          <t>3. 각 재무제표 내 합계검증(footing)은 BS·PL·CE·CF 시트 우측의 검증 열에서 TRUE/FALSE 로 확인할 수 있습니다.</t>
        </is>
      </c>
    </row>
  </sheetData>
  <conditionalFormatting sqref="H7:H31">
    <cfRule type="expression" priority="1" dxfId="0">
      <formula>H7=FALSE</formula>
    </cfRule>
    <cfRule type="expression" priority="2" dxfId="1">
      <formula>H7=TRUE</formula>
    </cfRule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</cols>
  <sheetData>
    <row r="1">
      <c r="A1" s="1" t="inlineStr">
        <is>
          <t>9. 전환사채</t>
        </is>
      </c>
    </row>
    <row r="2">
      <c r="A2" s="3" t="inlineStr">
        <is>
          <t>(단위: 원)</t>
        </is>
      </c>
    </row>
    <row r="3">
      <c r="A3" s="16" t="inlineStr">
        <is>
          <t>구   분</t>
        </is>
      </c>
      <c r="B3" s="16" t="inlineStr">
        <is>
          <t>당기</t>
        </is>
      </c>
      <c r="C3" s="16" t="inlineStr">
        <is>
          <t>전기</t>
        </is>
      </c>
    </row>
    <row r="4">
      <c r="A4" s="10" t="inlineStr">
        <is>
          <t>전환사채</t>
        </is>
      </c>
      <c r="B4" s="14" t="n">
        <v>3773000000</v>
      </c>
      <c r="C4" s="14" t="n">
        <v>0</v>
      </c>
    </row>
    <row r="5">
      <c r="A5" s="10" t="inlineStr">
        <is>
          <t>상환할증금</t>
        </is>
      </c>
      <c r="B5" s="14" t="n">
        <v>452760000</v>
      </c>
      <c r="C5" s="14" t="n">
        <v>0</v>
      </c>
    </row>
    <row r="6">
      <c r="A6" s="10" t="inlineStr">
        <is>
          <t>전환권조정</t>
        </is>
      </c>
      <c r="B6" s="14" t="n">
        <v>1269096316</v>
      </c>
      <c r="C6" s="14" t="n">
        <v>0</v>
      </c>
    </row>
    <row r="7">
      <c r="A7" s="10" t="inlineStr">
        <is>
          <t>전환권대가</t>
        </is>
      </c>
      <c r="B7" s="14" t="n">
        <v>1034621332</v>
      </c>
      <c r="C7" s="14" t="n">
        <v>0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</cols>
  <sheetData>
    <row r="1">
      <c r="A1" s="1" t="inlineStr">
        <is>
          <t>10. 자본금</t>
        </is>
      </c>
    </row>
    <row r="2">
      <c r="A2" s="3" t="inlineStr">
        <is>
          <t>(단위: 원)</t>
        </is>
      </c>
    </row>
    <row r="3">
      <c r="A3" s="16" t="inlineStr">
        <is>
          <t>구   분</t>
        </is>
      </c>
      <c r="B3" s="16" t="inlineStr">
        <is>
          <t>당기</t>
        </is>
      </c>
      <c r="C3" s="16" t="inlineStr">
        <is>
          <t>전기</t>
        </is>
      </c>
    </row>
    <row r="4">
      <c r="A4" s="10" t="inlineStr">
        <is>
          <t>보통주자본금</t>
        </is>
      </c>
      <c r="B4" s="14" t="n">
        <v>100000000</v>
      </c>
      <c r="C4" s="14" t="n">
        <v>100000000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9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</cols>
  <sheetData>
    <row r="1">
      <c r="A1" s="1" t="inlineStr">
        <is>
          <t>13. 판매비와관리비</t>
        </is>
      </c>
    </row>
    <row r="2">
      <c r="A2" s="3" t="inlineStr">
        <is>
          <t>(단위: 천원)</t>
        </is>
      </c>
    </row>
    <row r="3">
      <c r="A3" s="16" t="inlineStr">
        <is>
          <t>구   분</t>
        </is>
      </c>
      <c r="B3" s="16" t="inlineStr">
        <is>
          <t>당기</t>
        </is>
      </c>
      <c r="C3" s="16" t="inlineStr">
        <is>
          <t>전기</t>
        </is>
      </c>
    </row>
    <row r="4">
      <c r="A4" s="10" t="inlineStr">
        <is>
          <t>세금과공과</t>
        </is>
      </c>
      <c r="B4" s="14" t="n">
        <v>213</v>
      </c>
      <c r="C4" s="14" t="n">
        <v>1111</v>
      </c>
    </row>
    <row r="5">
      <c r="A5" s="10" t="inlineStr">
        <is>
          <t>임차료</t>
        </is>
      </c>
      <c r="B5" s="14" t="n">
        <v>600</v>
      </c>
      <c r="C5" s="14" t="n">
        <v>600</v>
      </c>
    </row>
    <row r="6">
      <c r="A6" s="10" t="inlineStr">
        <is>
          <t>지급수수료</t>
        </is>
      </c>
      <c r="B6" s="14" t="n">
        <v>1067015</v>
      </c>
      <c r="C6" s="14" t="n">
        <v>115962</v>
      </c>
    </row>
    <row r="7">
      <c r="A7" s="10" t="inlineStr">
        <is>
          <t>도서인쇄비</t>
        </is>
      </c>
      <c r="B7" s="14" t="n">
        <v>2200</v>
      </c>
      <c r="C7" s="14" t="n">
        <v>0</v>
      </c>
    </row>
    <row r="8">
      <c r="A8" s="10" t="inlineStr">
        <is>
          <t>합   계</t>
        </is>
      </c>
      <c r="B8" s="14" t="n">
        <v>1070027</v>
      </c>
      <c r="C8" s="14" t="n">
        <v>117673</v>
      </c>
    </row>
    <row r="9">
      <c r="A9" s="15" t="inlineStr">
        <is>
          <t>합계검증 (합   계 행)</t>
        </is>
      </c>
      <c r="B9" s="13">
        <f>ABS(B8-(SUM(B4:B7)))&lt;=2</f>
        <v/>
      </c>
      <c r="C9" s="13">
        <f>ABS(C8-(SUM(C4:C6)))&lt;=2</f>
        <v/>
      </c>
    </row>
  </sheetData>
  <conditionalFormatting sqref="B9:C9">
    <cfRule type="expression" priority="1" dxfId="0">
      <formula>B9=FALSE</formula>
    </cfRule>
    <cfRule type="expression" priority="2" dxfId="1">
      <formula>B9=TRUE</formula>
    </cfRule>
  </conditionalFormatting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C5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</cols>
  <sheetData>
    <row r="1">
      <c r="A1" s="1" t="inlineStr">
        <is>
          <t>16. 특수관계자 거래</t>
        </is>
      </c>
    </row>
    <row r="2">
      <c r="A2" s="3" t="inlineStr">
        <is>
          <t>(단위: 원)</t>
        </is>
      </c>
    </row>
    <row r="3">
      <c r="A3" s="16" t="inlineStr">
        <is>
          <t>구   분</t>
        </is>
      </c>
      <c r="B3" s="16" t="inlineStr">
        <is>
          <t>당기</t>
        </is>
      </c>
      <c r="C3" s="16" t="inlineStr">
        <is>
          <t>전기</t>
        </is>
      </c>
    </row>
    <row r="4">
      <c r="A4" s="10" t="inlineStr">
        <is>
          <t>단기대여금</t>
        </is>
      </c>
      <c r="B4" s="14" t="n">
        <v>20087231602</v>
      </c>
      <c r="C4" s="14" t="n">
        <v>15977075780</v>
      </c>
    </row>
    <row r="5">
      <c r="A5" s="10" t="inlineStr">
        <is>
          <t>단기차입금</t>
        </is>
      </c>
      <c r="B5" s="14" t="n">
        <v>6409408713</v>
      </c>
      <c r="C5" s="14" t="n">
        <v>58963030842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3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3" customWidth="1" min="5" max="5"/>
    <col width="13" customWidth="1" min="6" max="6"/>
  </cols>
  <sheetData>
    <row r="1">
      <c r="A1" s="1" t="inlineStr">
        <is>
          <t>재 무 상 태 표</t>
        </is>
      </c>
    </row>
    <row r="2">
      <c r="A2" s="3" t="inlineStr">
        <is>
          <t>(단위: 원)</t>
        </is>
      </c>
    </row>
    <row r="4">
      <c r="A4" s="5" t="inlineStr">
        <is>
          <t>과   목</t>
        </is>
      </c>
      <c r="B4" s="5" t="inlineStr">
        <is>
          <t>제 5(당) 기</t>
        </is>
      </c>
      <c r="C4" s="5" t="inlineStr">
        <is>
          <t>제 4(전) 기</t>
        </is>
      </c>
      <c r="E4" s="5" t="inlineStr">
        <is>
          <t>검증(제 5(당) 기)</t>
        </is>
      </c>
      <c r="F4" s="5" t="inlineStr">
        <is>
          <t>검증(제 4(전) 기)</t>
        </is>
      </c>
    </row>
    <row r="5">
      <c r="A5" s="10" t="inlineStr">
        <is>
          <t>자                        산</t>
        </is>
      </c>
    </row>
    <row r="6">
      <c r="A6" s="11" t="inlineStr">
        <is>
          <t>Ⅰ. 유  동  자  산</t>
        </is>
      </c>
      <c r="B6" s="12" t="n">
        <v>14633154845</v>
      </c>
      <c r="C6" s="12" t="n">
        <v>57407978379</v>
      </c>
      <c r="E6" s="13">
        <f>B6=SUM(B7:B7)</f>
        <v/>
      </c>
      <c r="F6" s="13">
        <f>C6=SUM(C7:C7)</f>
        <v/>
      </c>
    </row>
    <row r="7">
      <c r="A7" s="10" t="inlineStr">
        <is>
          <t xml:space="preserve">  (1) 당좌자산</t>
        </is>
      </c>
      <c r="B7" s="14" t="n">
        <v>14633154845</v>
      </c>
      <c r="C7" s="14" t="n">
        <v>57407978379</v>
      </c>
      <c r="E7" s="13">
        <f>B7=SUM(B8:B15)</f>
        <v/>
      </c>
      <c r="F7" s="13">
        <f>C7=SUM(C8:C15)</f>
        <v/>
      </c>
    </row>
    <row r="8">
      <c r="A8" s="10" t="inlineStr">
        <is>
          <t xml:space="preserve">  현금및현금성자산(주석4)</t>
        </is>
      </c>
      <c r="B8" s="14" t="n">
        <v>51543284</v>
      </c>
      <c r="C8" s="14" t="n">
        <v>19553969</v>
      </c>
    </row>
    <row r="9">
      <c r="A9" s="10" t="inlineStr">
        <is>
          <t xml:space="preserve">  단기매매증권(주석5)</t>
        </is>
      </c>
      <c r="B9" s="14" t="n">
        <v>14460290400</v>
      </c>
      <c r="C9" s="14" t="n">
        <v>41365277513</v>
      </c>
    </row>
    <row r="10">
      <c r="A10" s="10" t="inlineStr">
        <is>
          <t xml:space="preserve">  단기대여금(주석6,16)</t>
        </is>
      </c>
      <c r="B10" s="14" t="n">
        <v>20087231602</v>
      </c>
      <c r="C10" s="14" t="n">
        <v>15977075780</v>
      </c>
    </row>
    <row r="11">
      <c r="A11" s="10" t="inlineStr">
        <is>
          <t xml:space="preserve">  대손충당금(주석6,16)</t>
        </is>
      </c>
      <c r="B11" s="14" t="n">
        <v>-20087231602</v>
      </c>
      <c r="C11" s="14" t="n">
        <v>0</v>
      </c>
    </row>
    <row r="12">
      <c r="A12" s="10" t="inlineStr">
        <is>
          <t xml:space="preserve">  선급금</t>
        </is>
      </c>
      <c r="B12" s="14" t="n">
        <v>1320000</v>
      </c>
      <c r="C12" s="14" t="n">
        <v>2961480</v>
      </c>
    </row>
    <row r="13">
      <c r="A13" s="10" t="inlineStr">
        <is>
          <t xml:space="preserve">  부가세대급금</t>
        </is>
      </c>
      <c r="B13" s="14" t="n">
        <v>111366651</v>
      </c>
      <c r="C13" s="14" t="n">
        <v>39463727</v>
      </c>
    </row>
    <row r="14">
      <c r="A14" s="10" t="inlineStr">
        <is>
          <t xml:space="preserve">  선납세금</t>
        </is>
      </c>
      <c r="B14" s="14" t="n">
        <v>8634510</v>
      </c>
      <c r="C14" s="14" t="n">
        <v>3645910</v>
      </c>
    </row>
    <row r="15">
      <c r="A15" s="10" t="inlineStr">
        <is>
          <t xml:space="preserve">  (2) 재고자산</t>
        </is>
      </c>
      <c r="B15" s="14" t="n">
        <v>0</v>
      </c>
      <c r="C15" s="14" t="n">
        <v>0</v>
      </c>
    </row>
    <row r="16">
      <c r="A16" s="11" t="inlineStr">
        <is>
          <t>Ⅱ. 비 유 동 자 산</t>
        </is>
      </c>
      <c r="B16" s="12" t="n">
        <v>200000</v>
      </c>
      <c r="C16" s="12" t="n">
        <v>6050200000</v>
      </c>
      <c r="E16" s="13">
        <f>B16=B17+B19</f>
        <v/>
      </c>
      <c r="F16" s="13">
        <f>C16=C17+C19</f>
        <v/>
      </c>
    </row>
    <row r="17">
      <c r="A17" s="10" t="inlineStr">
        <is>
          <t xml:space="preserve">  (1) 투자자산</t>
        </is>
      </c>
      <c r="B17" s="14" t="n">
        <v>0</v>
      </c>
      <c r="C17" s="14" t="n">
        <v>6050000000</v>
      </c>
      <c r="E17" s="13">
        <f>B17=SUM(B18:B18)</f>
        <v/>
      </c>
      <c r="F17" s="13">
        <f>C17=SUM(C18:C18)</f>
        <v/>
      </c>
    </row>
    <row r="18">
      <c r="A18" s="10" t="inlineStr">
        <is>
          <t xml:space="preserve">  출자금</t>
        </is>
      </c>
      <c r="B18" s="14" t="n">
        <v>0</v>
      </c>
      <c r="C18" s="14" t="n">
        <v>6050000000</v>
      </c>
    </row>
    <row r="19">
      <c r="A19" s="10" t="inlineStr">
        <is>
          <t xml:space="preserve">  (2) 기타비유동자산</t>
        </is>
      </c>
      <c r="B19" s="14" t="n">
        <v>200000</v>
      </c>
      <c r="C19" s="14" t="n">
        <v>200000</v>
      </c>
      <c r="E19" s="13">
        <f>B19=SUM(B20:B20)</f>
        <v/>
      </c>
      <c r="F19" s="13">
        <f>C19=SUM(C20:C20)</f>
        <v/>
      </c>
    </row>
    <row r="20">
      <c r="A20" s="10" t="inlineStr">
        <is>
          <t xml:space="preserve">  임차보증금(주석6)</t>
        </is>
      </c>
      <c r="B20" s="14" t="n">
        <v>200000</v>
      </c>
      <c r="C20" s="14" t="n">
        <v>200000</v>
      </c>
    </row>
    <row r="21">
      <c r="A21" s="11" t="inlineStr">
        <is>
          <t>자      산      총      계</t>
        </is>
      </c>
      <c r="B21" s="12" t="n">
        <v>14633354845</v>
      </c>
      <c r="C21" s="12" t="n">
        <v>63458178379</v>
      </c>
      <c r="E21" s="13">
        <f>B21=B6+B16</f>
        <v/>
      </c>
      <c r="F21" s="13">
        <f>C21=C6+C16</f>
        <v/>
      </c>
    </row>
    <row r="22">
      <c r="A22" s="10" t="inlineStr">
        <is>
          <t>부                        채</t>
        </is>
      </c>
    </row>
    <row r="23">
      <c r="A23" s="11" t="inlineStr">
        <is>
          <t>Ⅰ. 유  동  부  채</t>
        </is>
      </c>
      <c r="B23" s="12" t="n">
        <v>7813737985</v>
      </c>
      <c r="C23" s="12" t="n">
        <v>59306681144</v>
      </c>
      <c r="E23" s="13">
        <f>B23=SUM(B24:B27)</f>
        <v/>
      </c>
      <c r="F23" s="13">
        <f>C23=SUM(C24:C27)</f>
        <v/>
      </c>
    </row>
    <row r="24">
      <c r="A24" s="10" t="inlineStr">
        <is>
          <t xml:space="preserve">  미지급금</t>
        </is>
      </c>
      <c r="B24" s="14" t="n">
        <v>1210112860</v>
      </c>
      <c r="C24" s="14" t="n">
        <v>177927041</v>
      </c>
    </row>
    <row r="25">
      <c r="A25" s="10" t="inlineStr">
        <is>
          <t xml:space="preserve">  미지급비용</t>
        </is>
      </c>
      <c r="B25" s="14" t="n">
        <v>28493151</v>
      </c>
      <c r="C25" s="14" t="n">
        <v>0</v>
      </c>
    </row>
    <row r="26">
      <c r="A26" s="10" t="inlineStr">
        <is>
          <t xml:space="preserve">  예수금</t>
        </is>
      </c>
      <c r="B26" s="14" t="n">
        <v>165723261</v>
      </c>
      <c r="C26" s="14" t="n">
        <v>165723261</v>
      </c>
    </row>
    <row r="27">
      <c r="A27" s="10" t="inlineStr">
        <is>
          <t xml:space="preserve">  단기차입금(주석8,16)</t>
        </is>
      </c>
      <c r="B27" s="14" t="n">
        <v>6409408713</v>
      </c>
      <c r="C27" s="14" t="n">
        <v>58963030842</v>
      </c>
    </row>
    <row r="28">
      <c r="A28" s="11" t="inlineStr">
        <is>
          <t>Ⅱ. 비 유 동 부 채</t>
        </is>
      </c>
      <c r="B28" s="12" t="n">
        <v>2956663684</v>
      </c>
      <c r="C28" s="12" t="n">
        <v>240000000</v>
      </c>
      <c r="E28" s="13">
        <f>B28=SUM(B29:B32)</f>
        <v/>
      </c>
      <c r="F28" s="13">
        <f>C28=SUM(C29:C32)</f>
        <v/>
      </c>
    </row>
    <row r="29">
      <c r="A29" s="10" t="inlineStr">
        <is>
          <t xml:space="preserve">  장기차입금(주석8)</t>
        </is>
      </c>
      <c r="B29" s="14" t="n">
        <v>0</v>
      </c>
      <c r="C29" s="14" t="n">
        <v>240000000</v>
      </c>
    </row>
    <row r="30">
      <c r="A30" s="10" t="inlineStr">
        <is>
          <t xml:space="preserve">  전환사채(주석9)</t>
        </is>
      </c>
      <c r="B30" s="14" t="n">
        <v>3773000000</v>
      </c>
      <c r="C30" s="14" t="n">
        <v>0</v>
      </c>
    </row>
    <row r="31">
      <c r="A31" s="10" t="inlineStr">
        <is>
          <t xml:space="preserve">  상환할증금(주석9)</t>
        </is>
      </c>
      <c r="B31" s="14" t="n">
        <v>452760000</v>
      </c>
      <c r="C31" s="14" t="n">
        <v>0</v>
      </c>
    </row>
    <row r="32">
      <c r="A32" s="10" t="inlineStr">
        <is>
          <t xml:space="preserve">  전환권조정(주석9)</t>
        </is>
      </c>
      <c r="B32" s="14" t="n">
        <v>-1269096316</v>
      </c>
      <c r="C32" s="14" t="n">
        <v>0</v>
      </c>
    </row>
    <row r="33">
      <c r="A33" s="11" t="inlineStr">
        <is>
          <t>부      채      총      계</t>
        </is>
      </c>
      <c r="B33" s="12" t="n">
        <v>10770401669</v>
      </c>
      <c r="C33" s="12" t="n">
        <v>59546681144</v>
      </c>
      <c r="E33" s="13">
        <f>B33=B23+B28</f>
        <v/>
      </c>
      <c r="F33" s="13">
        <f>C33=C23+C28</f>
        <v/>
      </c>
    </row>
    <row r="34">
      <c r="A34" s="10" t="inlineStr">
        <is>
          <t>자                        본</t>
        </is>
      </c>
    </row>
    <row r="35">
      <c r="A35" s="11" t="inlineStr">
        <is>
          <t>Ⅰ. 자    본    금(주석10)</t>
        </is>
      </c>
      <c r="B35" s="12" t="n">
        <v>100000000</v>
      </c>
      <c r="C35" s="12" t="n">
        <v>100000000</v>
      </c>
      <c r="E35" s="13">
        <f>B35=SUM(B36:B36)</f>
        <v/>
      </c>
      <c r="F35" s="13">
        <f>C35=SUM(C36:C36)</f>
        <v/>
      </c>
    </row>
    <row r="36">
      <c r="A36" s="10" t="inlineStr">
        <is>
          <t xml:space="preserve">  보통주자본금</t>
        </is>
      </c>
      <c r="B36" s="14" t="n">
        <v>100000000</v>
      </c>
      <c r="C36" s="14" t="n">
        <v>100000000</v>
      </c>
    </row>
    <row r="37">
      <c r="A37" s="11" t="inlineStr">
        <is>
          <t>Ⅱ.자 본 잉 여 금</t>
        </is>
      </c>
      <c r="B37" s="12" t="n">
        <v>5018173968</v>
      </c>
      <c r="C37" s="12" t="n">
        <v>0</v>
      </c>
      <c r="E37" s="13">
        <f>B37=SUM(B38:B39)</f>
        <v/>
      </c>
      <c r="F37" s="13">
        <f>C37=SUM(C38:C39)</f>
        <v/>
      </c>
    </row>
    <row r="38">
      <c r="A38" s="10" t="inlineStr">
        <is>
          <t xml:space="preserve">  주식발행초과금</t>
        </is>
      </c>
      <c r="B38" s="14" t="n">
        <v>3983552636</v>
      </c>
      <c r="C38" s="14" t="n">
        <v>0</v>
      </c>
    </row>
    <row r="39">
      <c r="A39" s="10" t="inlineStr">
        <is>
          <t xml:space="preserve">  전환권대가(주석9)</t>
        </is>
      </c>
      <c r="B39" s="14" t="n">
        <v>1034621332</v>
      </c>
      <c r="C39" s="14" t="n">
        <v>0</v>
      </c>
    </row>
    <row r="40">
      <c r="A40" s="11" t="inlineStr">
        <is>
          <t>Ⅲ.이 익 잉 여 금(주석11)</t>
        </is>
      </c>
      <c r="B40" s="12" t="n">
        <v>-1255220792</v>
      </c>
      <c r="C40" s="12" t="n">
        <v>3811497235</v>
      </c>
      <c r="E40" s="13">
        <f>B40=SUM(B41:B41)</f>
        <v/>
      </c>
      <c r="F40" s="13">
        <f>C40=SUM(C41:C41)</f>
        <v/>
      </c>
    </row>
    <row r="41">
      <c r="A41" s="10" t="inlineStr">
        <is>
          <t xml:space="preserve">  미처분이익잉여금</t>
        </is>
      </c>
      <c r="B41" s="14" t="n">
        <v>-1255220792</v>
      </c>
      <c r="C41" s="14" t="n">
        <v>3811497235</v>
      </c>
    </row>
    <row r="42">
      <c r="A42" s="11" t="inlineStr">
        <is>
          <t>자      본      총      계</t>
        </is>
      </c>
      <c r="B42" s="12" t="n">
        <v>3862953176</v>
      </c>
      <c r="C42" s="12" t="n">
        <v>3911497235</v>
      </c>
      <c r="E42" s="13">
        <f>B42=B34+B35+B37+B40</f>
        <v/>
      </c>
      <c r="F42" s="13">
        <f>C42=C34+C35+C37+C40</f>
        <v/>
      </c>
    </row>
    <row r="43">
      <c r="A43" s="11" t="inlineStr">
        <is>
          <t>부  채  및  자  본  총  계</t>
        </is>
      </c>
      <c r="B43" s="12" t="n">
        <v>14633354845</v>
      </c>
      <c r="C43" s="12" t="n">
        <v>63458178379</v>
      </c>
      <c r="E43" s="13">
        <f>B43=B33+B42</f>
        <v/>
      </c>
      <c r="F43" s="13">
        <f>C43=C33+C42</f>
        <v/>
      </c>
    </row>
  </sheetData>
  <conditionalFormatting sqref="E4:F43">
    <cfRule type="expression" priority="1" dxfId="0">
      <formula>E4=FALSE</formula>
    </cfRule>
    <cfRule type="expression" priority="2" dxfId="1">
      <formula>E4=TRUE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9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3" customWidth="1" min="5" max="5"/>
    <col width="13" customWidth="1" min="6" max="6"/>
  </cols>
  <sheetData>
    <row r="1">
      <c r="A1" s="1" t="inlineStr">
        <is>
          <t>포 괄 손 익 계 산 서</t>
        </is>
      </c>
    </row>
    <row r="2">
      <c r="A2" s="3" t="inlineStr">
        <is>
          <t>(단위: 원)</t>
        </is>
      </c>
    </row>
    <row r="4">
      <c r="A4" s="5" t="inlineStr">
        <is>
          <t>과   목</t>
        </is>
      </c>
      <c r="B4" s="5" t="inlineStr">
        <is>
          <t>제 5(당) 기</t>
        </is>
      </c>
      <c r="C4" s="5" t="inlineStr">
        <is>
          <t>제 4(전) 기</t>
        </is>
      </c>
      <c r="E4" s="5" t="inlineStr">
        <is>
          <t>검증(제 5(당) 기)</t>
        </is>
      </c>
      <c r="F4" s="5" t="inlineStr">
        <is>
          <t>검증(제 4(전) 기)</t>
        </is>
      </c>
    </row>
    <row r="5">
      <c r="A5" s="11" t="inlineStr">
        <is>
          <t>Ⅰ. 매    출    액</t>
        </is>
      </c>
      <c r="B5" s="12" t="n">
        <v>0</v>
      </c>
      <c r="C5" s="12" t="n">
        <v>0</v>
      </c>
    </row>
    <row r="6">
      <c r="A6" s="11" t="inlineStr">
        <is>
          <t>Ⅱ. 매  출  원  가</t>
        </is>
      </c>
      <c r="B6" s="12" t="n">
        <v>0</v>
      </c>
      <c r="C6" s="12" t="n">
        <v>0</v>
      </c>
    </row>
    <row r="7">
      <c r="A7" s="11" t="inlineStr">
        <is>
          <t>Ⅲ. 매 출 총 이 익</t>
        </is>
      </c>
      <c r="B7" s="12" t="n">
        <v>0</v>
      </c>
      <c r="C7" s="12" t="n">
        <v>0</v>
      </c>
      <c r="E7" s="13">
        <f>B7=B5-B6</f>
        <v/>
      </c>
      <c r="F7" s="13">
        <f>C7=C5-C6</f>
        <v/>
      </c>
    </row>
    <row r="8">
      <c r="A8" s="11" t="inlineStr">
        <is>
          <t>Ⅳ. 판매비와관리비</t>
        </is>
      </c>
      <c r="B8" s="12" t="n">
        <v>1070027106</v>
      </c>
      <c r="C8" s="12" t="n">
        <v>117673400</v>
      </c>
      <c r="E8" s="13">
        <f>B8=SUM(B9:B13)</f>
        <v/>
      </c>
      <c r="F8" s="13">
        <f>C8=SUM(C9:C13)</f>
        <v/>
      </c>
    </row>
    <row r="9">
      <c r="A9" s="10" t="inlineStr">
        <is>
          <t xml:space="preserve">  급여(주석13)</t>
        </is>
      </c>
      <c r="B9" s="14" t="n">
        <v>0</v>
      </c>
      <c r="C9" s="14" t="n">
        <v>0</v>
      </c>
    </row>
    <row r="10">
      <c r="A10" s="10" t="inlineStr">
        <is>
          <t xml:space="preserve">  세금과공과금(주석13)</t>
        </is>
      </c>
      <c r="B10" s="14" t="n">
        <v>212500</v>
      </c>
      <c r="C10" s="14" t="n">
        <v>1111400</v>
      </c>
    </row>
    <row r="11">
      <c r="A11" s="10" t="inlineStr">
        <is>
          <t xml:space="preserve">  임차료(주석13)</t>
        </is>
      </c>
      <c r="B11" s="14" t="n">
        <v>600000</v>
      </c>
      <c r="C11" s="14" t="n">
        <v>600000</v>
      </c>
    </row>
    <row r="12">
      <c r="A12" s="10" t="inlineStr">
        <is>
          <t xml:space="preserve">  도서인쇄비</t>
        </is>
      </c>
      <c r="B12" s="14" t="n">
        <v>2300000</v>
      </c>
      <c r="C12" s="14" t="n">
        <v>0</v>
      </c>
    </row>
    <row r="13">
      <c r="A13" s="10" t="inlineStr">
        <is>
          <t xml:space="preserve">  지급수수료</t>
        </is>
      </c>
      <c r="B13" s="14" t="n">
        <v>1067014606</v>
      </c>
      <c r="C13" s="14" t="n">
        <v>115962000</v>
      </c>
    </row>
    <row r="14">
      <c r="A14" s="11" t="inlineStr">
        <is>
          <t>Ⅴ. 영 업 이 익</t>
        </is>
      </c>
      <c r="B14" s="12" t="n">
        <v>-1070027106</v>
      </c>
      <c r="C14" s="12" t="n">
        <v>-117673400</v>
      </c>
    </row>
    <row r="15">
      <c r="A15" s="11" t="inlineStr">
        <is>
          <t>Ⅵ. 영 업 외 수 익</t>
        </is>
      </c>
      <c r="B15" s="12" t="n">
        <v>34643689636</v>
      </c>
      <c r="C15" s="12" t="n">
        <v>6823370</v>
      </c>
      <c r="E15" s="13">
        <f>B15=SUM(B16:B19)</f>
        <v/>
      </c>
      <c r="F15" s="13">
        <f>C15=SUM(C16:C19)</f>
        <v/>
      </c>
    </row>
    <row r="16">
      <c r="A16" s="10" t="inlineStr">
        <is>
          <t xml:space="preserve">  이자수익</t>
        </is>
      </c>
      <c r="B16" s="14" t="n">
        <v>37901530</v>
      </c>
      <c r="C16" s="14" t="n">
        <v>6053102</v>
      </c>
    </row>
    <row r="17">
      <c r="A17" s="10" t="inlineStr">
        <is>
          <t xml:space="preserve">  단기매매증권평가이익</t>
        </is>
      </c>
      <c r="B17" s="14" t="n">
        <v>5878531795</v>
      </c>
      <c r="C17" s="14" t="n">
        <v>0</v>
      </c>
    </row>
    <row r="18">
      <c r="A18" s="10" t="inlineStr">
        <is>
          <t xml:space="preserve">  단기매매증권처분이익</t>
        </is>
      </c>
      <c r="B18" s="14" t="n">
        <v>28727219860</v>
      </c>
      <c r="C18" s="14" t="n">
        <v>0</v>
      </c>
    </row>
    <row r="19">
      <c r="A19" s="10" t="inlineStr">
        <is>
          <t xml:space="preserve">  잡이익</t>
        </is>
      </c>
      <c r="B19" s="14" t="n">
        <v>36451</v>
      </c>
      <c r="C19" s="14" t="n">
        <v>770268</v>
      </c>
    </row>
    <row r="20">
      <c r="A20" s="11" t="inlineStr">
        <is>
          <t>Ⅶ. 영 업 외 비 용</t>
        </is>
      </c>
      <c r="B20" s="12" t="n">
        <v>38640380557</v>
      </c>
      <c r="C20" s="12" t="n">
        <v>1290079635</v>
      </c>
      <c r="E20" s="13">
        <f>B20=SUM(B21:B26)</f>
        <v/>
      </c>
      <c r="F20" s="13">
        <f>C20=SUM(C21:C26)</f>
        <v/>
      </c>
    </row>
    <row r="21">
      <c r="A21" s="10" t="inlineStr">
        <is>
          <t xml:space="preserve">  이자비용</t>
        </is>
      </c>
      <c r="B21" s="14" t="n">
        <v>3873544344</v>
      </c>
      <c r="C21" s="14" t="n">
        <v>1286107633</v>
      </c>
    </row>
    <row r="22">
      <c r="A22" s="10" t="inlineStr">
        <is>
          <t xml:space="preserve">  단기매매증권평가손실</t>
        </is>
      </c>
      <c r="B22" s="14" t="n">
        <v>0</v>
      </c>
      <c r="C22" s="14" t="n">
        <v>3972002</v>
      </c>
    </row>
    <row r="23">
      <c r="A23" s="10" t="inlineStr">
        <is>
          <t xml:space="preserve">  단기매매증권처분손실</t>
        </is>
      </c>
      <c r="B23" s="14" t="n">
        <v>12177963131</v>
      </c>
      <c r="C23" s="14" t="n">
        <v>0</v>
      </c>
    </row>
    <row r="24">
      <c r="A24" s="10" t="inlineStr">
        <is>
          <t xml:space="preserve">  기타의대손상각비</t>
        </is>
      </c>
      <c r="B24" s="14" t="n">
        <v>20087231602</v>
      </c>
      <c r="C24" s="14" t="n">
        <v>0</v>
      </c>
    </row>
    <row r="25">
      <c r="A25" s="10" t="inlineStr">
        <is>
          <t xml:space="preserve">  매도가능증권손상차손</t>
        </is>
      </c>
      <c r="B25" s="14" t="n">
        <v>2500000000</v>
      </c>
      <c r="C25" s="14" t="n">
        <v>0</v>
      </c>
    </row>
    <row r="26">
      <c r="A26" s="10" t="inlineStr">
        <is>
          <t xml:space="preserve">  잡손실</t>
        </is>
      </c>
      <c r="B26" s="14" t="n">
        <v>1641480</v>
      </c>
      <c r="C26" s="14" t="n">
        <v>0</v>
      </c>
    </row>
    <row r="27">
      <c r="A27" s="11" t="inlineStr">
        <is>
          <t>Ⅷ. 법인세차감전순이익</t>
        </is>
      </c>
      <c r="B27" s="12" t="n">
        <v>-5066718027</v>
      </c>
      <c r="C27" s="12" t="n">
        <v>-1400929665</v>
      </c>
      <c r="E27" s="13">
        <f>B27=B14+B15-B20</f>
        <v/>
      </c>
      <c r="F27" s="13">
        <f>C27=C14+C15-C20</f>
        <v/>
      </c>
    </row>
    <row r="28">
      <c r="A28" s="11" t="inlineStr">
        <is>
          <t>Ⅸ. 법인세등</t>
        </is>
      </c>
      <c r="B28" s="12" t="n">
        <v>0</v>
      </c>
      <c r="C28" s="12" t="n">
        <v>0</v>
      </c>
    </row>
    <row r="29">
      <c r="A29" s="11" t="inlineStr">
        <is>
          <t>Ⅹ. 당기순이익</t>
        </is>
      </c>
      <c r="B29" s="12" t="n">
        <v>-5066718027</v>
      </c>
      <c r="C29" s="12" t="n">
        <v>-1400929665</v>
      </c>
      <c r="E29" s="13">
        <f>B29=B27-B28</f>
        <v/>
      </c>
      <c r="F29" s="13">
        <f>C29=C27-C28</f>
        <v/>
      </c>
    </row>
  </sheetData>
  <conditionalFormatting sqref="E4:F29">
    <cfRule type="expression" priority="1" dxfId="0">
      <formula>E4=FALSE</formula>
    </cfRule>
    <cfRule type="expression" priority="2" dxfId="1">
      <formula>E4=TRUE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  <col width="16" customWidth="1" min="5" max="5"/>
    <col width="13" customWidth="1" min="7" max="7"/>
  </cols>
  <sheetData>
    <row r="1">
      <c r="A1" s="1" t="inlineStr">
        <is>
          <t>자 본 변 동 표</t>
        </is>
      </c>
    </row>
    <row r="2">
      <c r="A2" s="3" t="inlineStr">
        <is>
          <t>(단위: 원)</t>
        </is>
      </c>
    </row>
    <row r="4">
      <c r="A4" s="5" t="inlineStr">
        <is>
          <t>과   목</t>
        </is>
      </c>
      <c r="B4" s="5" t="inlineStr">
        <is>
          <t>자본금</t>
        </is>
      </c>
      <c r="C4" s="5" t="inlineStr">
        <is>
          <t>자본잉여금</t>
        </is>
      </c>
      <c r="D4" s="5" t="inlineStr">
        <is>
          <t>이익잉여금</t>
        </is>
      </c>
      <c r="E4" s="5" t="inlineStr">
        <is>
          <t>총   계</t>
        </is>
      </c>
      <c r="G4" s="5" t="inlineStr">
        <is>
          <t>검증(행합계)</t>
        </is>
      </c>
    </row>
    <row r="5">
      <c r="A5" s="10" t="inlineStr">
        <is>
          <t xml:space="preserve">  2024.1.1(전기초)</t>
        </is>
      </c>
      <c r="B5" s="14" t="n">
        <v>100000000</v>
      </c>
      <c r="C5" s="14" t="n">
        <v>0</v>
      </c>
      <c r="D5" s="14" t="n">
        <v>5212426900</v>
      </c>
      <c r="E5" s="14" t="n">
        <v>5312426900</v>
      </c>
      <c r="G5" s="13">
        <f>E5=SUM(B5:D5)</f>
        <v/>
      </c>
    </row>
    <row r="6">
      <c r="A6" s="10" t="inlineStr">
        <is>
          <t xml:space="preserve">  당기순이익(손실)</t>
        </is>
      </c>
      <c r="B6" s="14" t="n">
        <v>0</v>
      </c>
      <c r="C6" s="14" t="n">
        <v>0</v>
      </c>
      <c r="D6" s="14" t="n">
        <v>-1400929665</v>
      </c>
      <c r="E6" s="14" t="n">
        <v>-1400929665</v>
      </c>
      <c r="G6" s="13">
        <f>E6=SUM(B6:D6)</f>
        <v/>
      </c>
    </row>
    <row r="7">
      <c r="A7" s="10" t="inlineStr">
        <is>
          <t xml:space="preserve">  2024.12.31(전기말)</t>
        </is>
      </c>
      <c r="B7" s="14" t="n">
        <v>100000000</v>
      </c>
      <c r="C7" s="14" t="n">
        <v>0</v>
      </c>
      <c r="D7" s="14" t="n">
        <v>3811497235</v>
      </c>
      <c r="E7" s="14" t="n">
        <v>3911497235</v>
      </c>
      <c r="G7" s="13">
        <f>E7=SUM(B7:D7)</f>
        <v/>
      </c>
    </row>
    <row r="8">
      <c r="A8" s="10" t="inlineStr">
        <is>
          <t xml:space="preserve">  2025.1.1(당기초)</t>
        </is>
      </c>
      <c r="B8" s="14" t="n">
        <v>100000000</v>
      </c>
      <c r="C8" s="14" t="n">
        <v>0</v>
      </c>
      <c r="D8" s="14" t="n">
        <v>3811497235</v>
      </c>
      <c r="E8" s="14" t="n">
        <v>3911497235</v>
      </c>
      <c r="G8" s="13">
        <f>E8=SUM(B8:D8)</f>
        <v/>
      </c>
    </row>
    <row r="9">
      <c r="A9" s="10" t="inlineStr">
        <is>
          <t xml:space="preserve">  당기순이익(손실)</t>
        </is>
      </c>
      <c r="B9" s="14" t="n">
        <v>0</v>
      </c>
      <c r="C9" s="14" t="n">
        <v>0</v>
      </c>
      <c r="D9" s="14" t="n">
        <v>-5066718027</v>
      </c>
      <c r="E9" s="14" t="n">
        <v>-5066718027</v>
      </c>
      <c r="G9" s="13">
        <f>E9=SUM(B9:D9)</f>
        <v/>
      </c>
    </row>
    <row r="10">
      <c r="A10" s="10" t="inlineStr">
        <is>
          <t xml:space="preserve">  주식발행초과금</t>
        </is>
      </c>
      <c r="B10" s="14" t="n">
        <v>0</v>
      </c>
      <c r="C10" s="14" t="n">
        <v>3983552636</v>
      </c>
      <c r="D10" s="14" t="n">
        <v>0</v>
      </c>
      <c r="E10" s="14" t="n">
        <v>3983552636</v>
      </c>
      <c r="G10" s="13">
        <f>E10=SUM(B10:D10)</f>
        <v/>
      </c>
    </row>
    <row r="11">
      <c r="A11" s="10" t="inlineStr">
        <is>
          <t xml:space="preserve">  전환권대가</t>
        </is>
      </c>
      <c r="B11" s="14" t="n">
        <v>0</v>
      </c>
      <c r="C11" s="14" t="n">
        <v>1034621332</v>
      </c>
      <c r="D11" s="14" t="n">
        <v>0</v>
      </c>
      <c r="E11" s="14" t="n">
        <v>1034621332</v>
      </c>
      <c r="G11" s="13">
        <f>E11=SUM(B11:D11)</f>
        <v/>
      </c>
    </row>
    <row r="12">
      <c r="A12" s="10" t="inlineStr">
        <is>
          <t xml:space="preserve">  2025.12.31(당기말)</t>
        </is>
      </c>
      <c r="B12" s="14" t="n">
        <v>100000000</v>
      </c>
      <c r="C12" s="14" t="n">
        <v>5018173968</v>
      </c>
      <c r="D12" s="14" t="n">
        <v>-1255220792</v>
      </c>
      <c r="E12" s="14" t="n">
        <v>3862953176</v>
      </c>
      <c r="G12" s="13">
        <f>E12=SUM(B12:D12)</f>
        <v/>
      </c>
    </row>
    <row r="14">
      <c r="A14" s="15" t="inlineStr">
        <is>
          <t>검증: 2024.12.31(전기말) = 2024.1.1(전기초) + 변동액 합계</t>
        </is>
      </c>
      <c r="B14" s="13">
        <f>B7=B5+SUM(B6:B6)</f>
        <v/>
      </c>
      <c r="C14" s="13">
        <f>C7=C5+SUM(C6:C6)</f>
        <v/>
      </c>
      <c r="D14" s="13">
        <f>D7=D5+SUM(D6:D6)</f>
        <v/>
      </c>
      <c r="E14" s="13">
        <f>E7=E5+SUM(E6:E6)</f>
        <v/>
      </c>
    </row>
    <row r="15">
      <c r="A15" s="15" t="inlineStr">
        <is>
          <t>검증: 2025.12.31(당기말) = 2025.1.1(당기초) + 변동액 합계</t>
        </is>
      </c>
      <c r="B15" s="13">
        <f>B12=B8+SUM(B9:B11)</f>
        <v/>
      </c>
      <c r="C15" s="13">
        <f>C12=C8+SUM(C9:C11)</f>
        <v/>
      </c>
      <c r="D15" s="13">
        <f>D12=D8+SUM(D9:D11)</f>
        <v/>
      </c>
      <c r="E15" s="13">
        <f>E12=E8+SUM(E9:E11)</f>
        <v/>
      </c>
    </row>
  </sheetData>
  <conditionalFormatting sqref="G4:G16">
    <cfRule type="expression" priority="1" dxfId="0">
      <formula>G4=FALSE</formula>
    </cfRule>
    <cfRule type="expression" priority="2" dxfId="1">
      <formula>G4=TRUE</formula>
    </cfRule>
  </conditionalFormatting>
  <conditionalFormatting sqref="B14:E16">
    <cfRule type="expression" priority="3" dxfId="0">
      <formula>B14=FALSE</formula>
    </cfRule>
    <cfRule type="expression" priority="4" dxfId="1">
      <formula>B14=TRUE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3" customWidth="1" min="5" max="5"/>
    <col width="13" customWidth="1" min="6" max="6"/>
  </cols>
  <sheetData>
    <row r="1">
      <c r="A1" s="1" t="inlineStr">
        <is>
          <t>현 금 흐 름 표</t>
        </is>
      </c>
    </row>
    <row r="2">
      <c r="A2" s="3" t="inlineStr">
        <is>
          <t>(단위: 원)</t>
        </is>
      </c>
    </row>
    <row r="4">
      <c r="A4" s="5" t="inlineStr">
        <is>
          <t>과   목</t>
        </is>
      </c>
      <c r="B4" s="5" t="inlineStr">
        <is>
          <t>제 5(당) 기</t>
        </is>
      </c>
      <c r="C4" s="5" t="inlineStr">
        <is>
          <t>제 4(전) 기</t>
        </is>
      </c>
      <c r="E4" s="5" t="inlineStr">
        <is>
          <t>검증(제 5(당) 기)</t>
        </is>
      </c>
      <c r="F4" s="5" t="inlineStr">
        <is>
          <t>검증(제 4(전) 기)</t>
        </is>
      </c>
    </row>
    <row r="5">
      <c r="A5" s="11" t="inlineStr">
        <is>
          <t>Ⅰ. 영업활동으로 인한 현금흐름</t>
        </is>
      </c>
      <c r="B5" s="12" t="n">
        <v>-3000000000</v>
      </c>
      <c r="C5" s="12" t="n">
        <v>-500000000</v>
      </c>
      <c r="E5" s="13">
        <f>B5=B6+B7+B9</f>
        <v/>
      </c>
      <c r="F5" s="13">
        <f>C5=C6+C7+C9</f>
        <v/>
      </c>
    </row>
    <row r="6">
      <c r="A6" s="10" t="inlineStr">
        <is>
          <t xml:space="preserve">  1. 당기순이익(손실)</t>
        </is>
      </c>
      <c r="B6" s="14" t="n">
        <v>-5066718027</v>
      </c>
      <c r="C6" s="14" t="n">
        <v>-1400929665</v>
      </c>
    </row>
    <row r="7">
      <c r="A7" s="10" t="inlineStr">
        <is>
          <t xml:space="preserve">  2. 현금의 유출이 없는 비용등의 가산</t>
        </is>
      </c>
      <c r="B7" s="14" t="n">
        <v>2266718027</v>
      </c>
      <c r="C7" s="14" t="n">
        <v>900929665</v>
      </c>
      <c r="E7" s="13">
        <f>B7=SUM(B8:B8)</f>
        <v/>
      </c>
      <c r="F7" s="13">
        <f>C7=SUM(C8:C8)</f>
        <v/>
      </c>
    </row>
    <row r="8">
      <c r="A8" s="10" t="inlineStr">
        <is>
          <t xml:space="preserve">  대손상각비</t>
        </is>
      </c>
      <c r="B8" s="14" t="n">
        <v>2266718027</v>
      </c>
      <c r="C8" s="14" t="n">
        <v>900929665</v>
      </c>
    </row>
    <row r="9">
      <c r="A9" s="10" t="inlineStr">
        <is>
          <t xml:space="preserve">  3. 현금의 유입이 없는 수익등의 차감</t>
        </is>
      </c>
      <c r="B9" s="14" t="n">
        <v>-200000000</v>
      </c>
      <c r="C9" s="14" t="n">
        <v>0</v>
      </c>
      <c r="E9" s="13">
        <f>B9=-SUM(B10:B10)</f>
        <v/>
      </c>
      <c r="F9" s="13">
        <f>C9=-SUM(C10:C10)</f>
        <v/>
      </c>
    </row>
    <row r="10">
      <c r="A10" s="10" t="inlineStr">
        <is>
          <t xml:space="preserve">  이자수익</t>
        </is>
      </c>
      <c r="B10" s="14" t="n">
        <v>200000000</v>
      </c>
      <c r="C10" s="14" t="n">
        <v>0</v>
      </c>
    </row>
    <row r="11">
      <c r="A11" s="11" t="inlineStr">
        <is>
          <t>Ⅱ. 투자활동으로 인한 현금흐름</t>
        </is>
      </c>
      <c r="B11" s="12" t="n">
        <v>-1968010685</v>
      </c>
      <c r="C11" s="12" t="n">
        <v>0</v>
      </c>
      <c r="E11" s="13">
        <f>B11=SUM(B12:B12)</f>
        <v/>
      </c>
      <c r="F11" s="13">
        <f>C11=SUM(C12:C12)</f>
        <v/>
      </c>
    </row>
    <row r="12">
      <c r="A12" s="10" t="inlineStr">
        <is>
          <t xml:space="preserve">  1. 단기대여금의 증가</t>
        </is>
      </c>
      <c r="B12" s="14" t="n">
        <v>-1968010685</v>
      </c>
      <c r="C12" s="14" t="n">
        <v>0</v>
      </c>
    </row>
    <row r="13">
      <c r="A13" s="11" t="inlineStr">
        <is>
          <t>Ⅲ. 재무활동으로 인한 현금흐름</t>
        </is>
      </c>
      <c r="B13" s="12" t="n">
        <v>5000000000</v>
      </c>
      <c r="C13" s="12" t="n">
        <v>509553969</v>
      </c>
      <c r="E13" s="13">
        <f>B13=SUM(B14:B16)</f>
        <v/>
      </c>
      <c r="F13" s="13">
        <f>C13=SUM(C14:C16)</f>
        <v/>
      </c>
    </row>
    <row r="14">
      <c r="A14" s="10" t="inlineStr">
        <is>
          <t xml:space="preserve">  1. 전환사채의 발행</t>
        </is>
      </c>
      <c r="B14" s="14" t="n">
        <v>3773000000</v>
      </c>
      <c r="C14" s="14" t="n">
        <v>0</v>
      </c>
    </row>
    <row r="15">
      <c r="A15" s="10" t="inlineStr">
        <is>
          <t xml:space="preserve">  2. 신주의 발행</t>
        </is>
      </c>
      <c r="B15" s="14" t="n">
        <v>1227000000</v>
      </c>
      <c r="C15" s="14" t="n">
        <v>0</v>
      </c>
    </row>
    <row r="16">
      <c r="A16" s="10" t="inlineStr">
        <is>
          <t xml:space="preserve">  3. 단기차입금의 차입</t>
        </is>
      </c>
      <c r="B16" s="14" t="n">
        <v>0</v>
      </c>
      <c r="C16" s="14" t="n">
        <v>509553969</v>
      </c>
    </row>
    <row r="17">
      <c r="A17" s="11" t="inlineStr">
        <is>
          <t>Ⅳ. 현금의 증가(감소)</t>
        </is>
      </c>
      <c r="B17" s="12" t="n">
        <v>31989315</v>
      </c>
      <c r="C17" s="12" t="n">
        <v>9553969</v>
      </c>
      <c r="E17" s="13">
        <f>B17=B5+B11+B13</f>
        <v/>
      </c>
      <c r="F17" s="13">
        <f>C17=C5+C11+C13</f>
        <v/>
      </c>
    </row>
    <row r="18">
      <c r="A18" s="11" t="inlineStr">
        <is>
          <t>Ⅴ. 기초의 현금</t>
        </is>
      </c>
      <c r="B18" s="12" t="n">
        <v>19553969</v>
      </c>
      <c r="C18" s="12" t="n">
        <v>10000000</v>
      </c>
    </row>
    <row r="19">
      <c r="A19" s="11" t="inlineStr">
        <is>
          <t>Ⅵ. 기말의 현금</t>
        </is>
      </c>
      <c r="B19" s="12" t="n">
        <v>51543284</v>
      </c>
      <c r="C19" s="12" t="n">
        <v>19553969</v>
      </c>
      <c r="E19" s="13">
        <f>B19=B18+B17</f>
        <v/>
      </c>
      <c r="F19" s="13">
        <f>C19=C18+C17</f>
        <v/>
      </c>
    </row>
  </sheetData>
  <conditionalFormatting sqref="E4:F19">
    <cfRule type="expression" priority="1" dxfId="0">
      <formula>E4=FALSE</formula>
    </cfRule>
    <cfRule type="expression" priority="2" dxfId="1">
      <formula>E4=TRUE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</cols>
  <sheetData>
    <row r="1">
      <c r="A1" s="1" t="inlineStr">
        <is>
          <t>4. 현금및현금성자산</t>
        </is>
      </c>
    </row>
    <row r="2">
      <c r="A2" s="3" t="inlineStr">
        <is>
          <t>(단위: 천원)</t>
        </is>
      </c>
    </row>
    <row r="3">
      <c r="A3" s="16" t="inlineStr">
        <is>
          <t>구   분</t>
        </is>
      </c>
      <c r="B3" s="16" t="inlineStr">
        <is>
          <t>당기</t>
        </is>
      </c>
      <c r="C3" s="16" t="inlineStr">
        <is>
          <t>전기</t>
        </is>
      </c>
    </row>
    <row r="4">
      <c r="A4" s="10" t="inlineStr">
        <is>
          <t>보통예금</t>
        </is>
      </c>
      <c r="B4" s="14" t="n">
        <v>51543</v>
      </c>
      <c r="C4" s="14" t="n">
        <v>19554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</cols>
  <sheetData>
    <row r="1">
      <c r="A1" s="1" t="inlineStr">
        <is>
          <t>5. 단기매매증권</t>
        </is>
      </c>
    </row>
    <row r="2">
      <c r="A2" s="3" t="inlineStr">
        <is>
          <t>(단위: 천원)</t>
        </is>
      </c>
    </row>
    <row r="3">
      <c r="A3" s="16" t="inlineStr">
        <is>
          <t>구   분</t>
        </is>
      </c>
      <c r="B3" s="16" t="inlineStr">
        <is>
          <t>당기</t>
        </is>
      </c>
      <c r="C3" s="16" t="inlineStr">
        <is>
          <t>전기</t>
        </is>
      </c>
    </row>
    <row r="4">
      <c r="A4" s="10" t="inlineStr">
        <is>
          <t>수익증권</t>
        </is>
      </c>
      <c r="B4" s="14" t="n">
        <v>14460290400</v>
      </c>
      <c r="C4" s="14" t="n">
        <v>41365277513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6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</cols>
  <sheetData>
    <row r="1">
      <c r="A1" s="1" t="inlineStr">
        <is>
          <t>6. 대여금 및 수취채권</t>
        </is>
      </c>
    </row>
    <row r="2">
      <c r="A2" s="3" t="inlineStr">
        <is>
          <t>(단위: 원)</t>
        </is>
      </c>
    </row>
    <row r="3">
      <c r="A3" s="16" t="inlineStr">
        <is>
          <t>구   분</t>
        </is>
      </c>
      <c r="B3" s="16" t="inlineStr">
        <is>
          <t>당기</t>
        </is>
      </c>
      <c r="C3" s="16" t="inlineStr">
        <is>
          <t>전기</t>
        </is>
      </c>
    </row>
    <row r="4">
      <c r="A4" s="10" t="inlineStr">
        <is>
          <t>단기대여금</t>
        </is>
      </c>
      <c r="B4" s="14" t="n">
        <v>20087231602</v>
      </c>
      <c r="C4" s="14" t="n">
        <v>15977075780</v>
      </c>
    </row>
    <row r="5">
      <c r="A5" s="10" t="inlineStr">
        <is>
          <t>대손충당금</t>
        </is>
      </c>
      <c r="B5" s="14" t="n">
        <v>20087231602</v>
      </c>
      <c r="C5" s="14" t="n">
        <v>0</v>
      </c>
    </row>
    <row r="6">
      <c r="A6" s="10" t="inlineStr">
        <is>
          <t>임차보증금</t>
        </is>
      </c>
      <c r="B6" s="14" t="n">
        <v>200000</v>
      </c>
      <c r="C6" s="14" t="n">
        <v>200000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</cols>
  <sheetData>
    <row r="1">
      <c r="A1" s="1" t="inlineStr">
        <is>
          <t>8. 차입금</t>
        </is>
      </c>
    </row>
    <row r="2">
      <c r="A2" s="3" t="inlineStr">
        <is>
          <t>(단위: 원)</t>
        </is>
      </c>
    </row>
    <row r="3">
      <c r="A3" s="16" t="inlineStr">
        <is>
          <t>구   분</t>
        </is>
      </c>
      <c r="B3" s="16" t="inlineStr">
        <is>
          <t>당기</t>
        </is>
      </c>
      <c r="C3" s="16" t="inlineStr">
        <is>
          <t>전기</t>
        </is>
      </c>
    </row>
    <row r="4">
      <c r="A4" s="10" t="inlineStr">
        <is>
          <t>단기차입금</t>
        </is>
      </c>
      <c r="B4" s="14" t="n">
        <v>6409408713</v>
      </c>
      <c r="C4" s="14" t="n">
        <v>58963030842</v>
      </c>
    </row>
    <row r="5">
      <c r="A5" s="10" t="inlineStr">
        <is>
          <t>장기차입금</t>
        </is>
      </c>
      <c r="B5" s="14" t="n">
        <v>0</v>
      </c>
      <c r="C5" s="14" t="n">
        <v>240000000</v>
      </c>
    </row>
    <row r="6">
      <c r="A6" s="10" t="inlineStr">
        <is>
          <t>합   계</t>
        </is>
      </c>
      <c r="B6" s="14" t="n">
        <v>6409408714</v>
      </c>
      <c r="C6" s="14" t="n">
        <v>59203030842</v>
      </c>
    </row>
    <row r="7">
      <c r="A7" s="15" t="inlineStr">
        <is>
          <t>합계검증 (합   계 행)</t>
        </is>
      </c>
      <c r="B7" s="13">
        <f>B6=(SUM(B4:B4))</f>
        <v/>
      </c>
      <c r="C7" s="13">
        <f>C6=(SUM(C4:C5))</f>
        <v/>
      </c>
    </row>
  </sheetData>
  <conditionalFormatting sqref="B7:C7">
    <cfRule type="expression" priority="1" dxfId="0">
      <formula>B7=FALSE</formula>
    </cfRule>
    <cfRule type="expression" priority="2" dxfId="1">
      <formula>B7=TRUE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2026-07-14T11:46:59Z</dcterms:created>
  <dcterms:modified xsi:type="dcterms:W3CDTF">2026-07-14T11:46:59Z</dcterms:modified>
</cp:coreProperties>
</file>